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4\018_NPO\1 výzva\"/>
    </mc:Choice>
  </mc:AlternateContent>
  <xr:revisionPtr revIDLastSave="0" documentId="13_ncr:1_{219B5AEA-EDB7-4951-BEA0-1A7511F1D6A1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10" i="1"/>
  <c r="S11" i="1"/>
  <c r="S7" i="1"/>
  <c r="S9" i="1"/>
  <c r="P8" i="1"/>
  <c r="P9" i="1"/>
  <c r="P10" i="1"/>
  <c r="P11" i="1"/>
  <c r="P7" i="1"/>
  <c r="T10" i="1" l="1"/>
  <c r="T9" i="1"/>
  <c r="S8" i="1"/>
  <c r="R14" i="1" s="1"/>
  <c r="T11" i="1"/>
  <c r="T7" i="1"/>
  <c r="Q14" i="1"/>
</calcChain>
</file>

<file path=xl/sharedStrings.xml><?xml version="1.0" encoding="utf-8"?>
<sst xmlns="http://schemas.openxmlformats.org/spreadsheetml/2006/main" count="62" uniqueCount="53">
  <si>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</si>
  <si>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</si>
  <si>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</si>
  <si>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</si>
  <si>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</si>
  <si>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</si>
  <si>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</si>
  <si>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</si>
  <si>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</si>
  <si>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</si>
  <si>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</si>
  <si>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</si>
  <si>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 xml:space="preserve">30237000-9 - Součásti, příslušenství a doplňky pro počítače </t>
  </si>
  <si>
    <t xml:space="preserve">30237410-6 - Počítačová myš </t>
  </si>
  <si>
    <t>32552410-4 - Modemy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</si>
  <si>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</si>
  <si>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</si>
  <si>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</si>
  <si>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</si>
  <si>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</si>
  <si>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</si>
  <si>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</si>
  <si>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</si>
  <si>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</si>
  <si>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</si>
  <si>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</si>
  <si>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</si>
  <si>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</si>
  <si>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</si>
  <si>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</si>
  <si>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</si>
  <si>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</si>
  <si>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</si>
  <si>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NA </t>
    </r>
    <r>
      <rPr>
        <b/>
        <sz val="11"/>
        <color rgb="FFFF0000"/>
        <rFont val="Calibri"/>
        <family val="2"/>
        <charset val="238"/>
        <scheme val="minor"/>
      </rPr>
      <t>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</si>
  <si>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NE</t>
  </si>
  <si>
    <t xml:space="preserve">Příloha č. 2 Kupní smlouvy - technická specifikace
Výpočetní technika (III.) 018 - 2024 </t>
  </si>
  <si>
    <t>5G Access Point (přístupový bod)</t>
  </si>
  <si>
    <t>Stolní modem s vestavěným Wi-Fi směřovačem pro připojení k internetu prostřednictvím mobilní sítě 5G a LTE.
V případě slabšího pokrytí 5G dochází automaticky k připojení k LTE.
Podporuje 5G a LTE frekvence mobilních operátorů v ČR.
Na těle má minimálně 2x Gigabit Ethernet RJ45 pro připojení koncového zařízení.
Jeden Ethernet port lze použít pro vstup signálu.
Přístroj umožňuje připojit koncová zařízení i bezdrátově minimálně prostřednictvím dvou pásem Wi-Fi 2,4 GHz a 5 GHz s podporou standardu Wi-Fi 6.
K dodávce energie dochází prostřednictvím napájecího adaptéru z elektrické sítě, které je součastí balení.
Zařízení např. typu smartphone s OS Android lze připojit k Wi-Fi prostřednictvím NFC umístěným na těle modemu.
Vkládaná SIM karta je velikosti nano.</t>
  </si>
  <si>
    <t>Kabelová redukce DisplayPort do HDMI</t>
  </si>
  <si>
    <t>Délka min. 2 m.
Konektory:
 - 1x HDMI (M) - pro zapojení do monitoru.
 - 1x DisplayPort (M) - pro zapojení např. do PC nebo notebooku.
Plné zapojení konektoru.
Podpora HDMI alespoň verze 2.0.
Podpora DP alespoň verze 1.2.
Podpora kvality obrazu alespoň 4K@120 Hz.
Požadované vlastnosti: přenos zvuku, pozlacené konektory, odolné bavlněné opletení.</t>
  </si>
  <si>
    <t>Vertikální pravoruká ergonomická myš</t>
  </si>
  <si>
    <t xml:space="preserve">Rozlišení (citlivost) minimálně 4000 DPI.
Hmotnost maximálně 140 g.
Připojení až k 3 zařízením najednou.
Podpora připojení pomocí kabelu, Bluetooth a přibaleným USB přijímačem.
Nabíjení USB-C kabelem.
Bez podsvícení.
Preferovaná barva černá.
</t>
  </si>
  <si>
    <t>Ergonomická bezdrátová myš</t>
  </si>
  <si>
    <t>Společná faktura</t>
  </si>
  <si>
    <t>Národní plán obnovy pro oblast vysokých škol pro roky 2022–2024
Registrační číslo projektu:  NPO_ZČU_MSMT-16584/2022
Specifický cíl A: Transformace formy a obsahu VŠ vzdělávání 
Specifický cíl A1: Digitalizace vzdělávací činnosti a studijních agend</t>
  </si>
  <si>
    <t>Ing. Pavel Vondruška, 
Tel.: 37763 2835,
776 058 799</t>
  </si>
  <si>
    <t>Univerzitní 20,
301 00 Plzeň,
Centrum informatizace a výpočetní techniky -  Oddělení Infrastrukturní služby,
místnost UI 412</t>
  </si>
  <si>
    <t>30 dní</t>
  </si>
  <si>
    <t>Záruka na zboží min. 5 let.</t>
  </si>
  <si>
    <t>Miniaturní PC s PD napájením, včetně klávesnice a myši</t>
  </si>
  <si>
    <t>Výkon procesoru v Passmark CPU více než 22 000 bodů (platné ke dni 23.1.2024), minimálně 10 jáder.
Operační paměť typu DDR5 minimálně 16 GB.
Grafická karta integrovaná v CPU.
Min. 1x HDMI.
SSD disk o kapacitě minimálně 500 GB.
Minimálně 4x USB-A.
Podpora bootování z USB.
Síťová karta 1 Gb/s nebo rychlejší Ethernet s podporou PXE.
Wi-Fi standardu 6 nebo novejší.
Bluetooth verze 5.2 nebo novější.
Alespoň jeden USB-C port schopný zařízení napájet přes PowerDelivery (90 W nebo více) a zároveň podporuje grafický výstup - zařízení se dá připojit jedním USB-C kabelem k dokovací stanici nebo monitoru. Tento USB-C port musí být součástí zařízení, externí redukce nejsou přípustné.
Originální operační systém Windows 64bit (W10 nebo vyšší) - OS Windows požadujeme z důvodu kompatibility s interními aplikacemi ZČU (Stag, Magion,...).
Existence ovladačů použitého HW ve Windows 10 a vyšší verze Windows.
Podpora prostřednictvím internetu musí umožňovat stahování ovladačů a manuálu z internetu adresně pro konkrétní zadaný typ (sériové číslo) zařízení.
Skříň nesmí být plombovaná a musí umožňovat beznástrojové otevření.
Velikost maximálně (ŠxHxV): 185 x 185 x 45 mm - žádný rozměr nesmí být překročen.
Hmotnost maximálně 1,5 kg.
Klávesnice a myš součástí balení.
Záruka min. 5 let NBD on-site.</t>
  </si>
  <si>
    <t>Ergonomické provedení vhodné pro pravou ruku.
Počet tlačítek: min. 7.
Připojení: přijímač pro USB-A a zároveň možnost připojení dvou zařízení přes bluetooth BLE s možností snadného přepínání.
Integrovaná nabíjecí baterie, nabíjecí port USB-C, kabel pro nabíjení z USB-A součástí dodávky.
Plná kompatibilita s operačními systémy: Windows 10, 11.
Dvě scrolovací kolečka.
Nominální hodnota DPI nastavitelná min. v rozsahu 200 až 8000.
Hmotnost max. 145 g.
Preferovaná barva: tmavá.</t>
  </si>
  <si>
    <t>V případě, že se dodavatel při předání zboží na některá uvedená tel. čísla nedovolá, bude v takovém případě volat tel. 377 631 320.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</si>
</sst>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2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4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4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4" fillId="4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left" vertical="center" wrapText="1" indent="1"/>
    </xf>
    <xf numFmtId="0" fontId="13" fillId="6" borderId="13" xfId="0" applyFont="1" applyFill="1" applyBorder="1" applyAlignment="1">
      <alignment horizontal="center" vertical="center" wrapText="1"/>
    </xf>
    <xf numFmtId="0" fontId="13" fillId="6" borderId="2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20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13" fillId="6" borderId="21" xfId="0" applyFont="1" applyFill="1" applyBorder="1" applyAlignment="1">
      <alignment horizontal="center" vertical="center" wrapText="1"/>
    </xf>
    <xf numFmtId="0" fontId="13" fillId="6" borderId="18" xfId="0" applyFont="1" applyFill="1" applyBorder="1" applyAlignment="1">
      <alignment horizontal="center" vertical="center" wrapText="1"/>
    </xf>
    <xf numFmtId="0" fontId="13" fillId="6" borderId="17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20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1"/>
  <sheetViews>
    <sheetView tabSelected="1" zoomScale="51" zoomScaleNormal="51" workbookViewId="0">
      <selection activeCell="G1" sqref="G1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119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65.7109375" customWidth="1"/>
    <col min="12" max="12" width="27.7109375" customWidth="1"/>
    <col min="13" max="13" width="28.140625" customWidth="1"/>
    <col min="14" max="14" width="42.425781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3.42578125" style="5" customWidth="1"/>
  </cols>
  <sheetData>
    <row r="1" spans="1:22" ht="40.9" customHeight="1" x14ac:dyDescent="0.25">
      <c r="B1" s="79" t="s">
        <v>35</v>
      </c>
      <c r="C1" s="80"/>
      <c r="D1" s="80"/>
      <c r="E1"/>
      <c r="G1" s="41"/>
      <c r="V1"/>
    </row>
    <row r="2" spans="1:22" ht="16.5" customHeight="1" x14ac:dyDescent="0.25">
      <c r="C2"/>
      <c r="D2" s="9"/>
      <c r="E2" s="10"/>
      <c r="G2" s="83"/>
      <c r="H2" s="84"/>
      <c r="I2" s="84"/>
      <c r="J2" s="84"/>
      <c r="K2" s="84"/>
      <c r="L2" s="84"/>
      <c r="M2" s="84"/>
      <c r="N2" s="84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8"/>
      <c r="E3" s="78"/>
      <c r="F3" s="78"/>
      <c r="G3" s="84"/>
      <c r="H3" s="84"/>
      <c r="I3" s="84"/>
      <c r="J3" s="84"/>
      <c r="K3" s="84"/>
      <c r="L3" s="84"/>
      <c r="M3" s="84"/>
      <c r="N3" s="84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8"/>
      <c r="E4" s="78"/>
      <c r="F4" s="78"/>
      <c r="G4" s="78"/>
      <c r="H4" s="7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1" t="s">
        <v>2</v>
      </c>
      <c r="H5" s="82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15</v>
      </c>
      <c r="D6" s="32" t="s">
        <v>4</v>
      </c>
      <c r="E6" s="32" t="s">
        <v>16</v>
      </c>
      <c r="F6" s="32" t="s">
        <v>17</v>
      </c>
      <c r="G6" s="37" t="s">
        <v>26</v>
      </c>
      <c r="H6" s="38" t="s">
        <v>27</v>
      </c>
      <c r="I6" s="33" t="s">
        <v>18</v>
      </c>
      <c r="J6" s="32" t="s">
        <v>19</v>
      </c>
      <c r="K6" s="32" t="s">
        <v>33</v>
      </c>
      <c r="L6" s="34" t="s">
        <v>20</v>
      </c>
      <c r="M6" s="35" t="s">
        <v>21</v>
      </c>
      <c r="N6" s="34" t="s">
        <v>22</v>
      </c>
      <c r="O6" s="32" t="s">
        <v>31</v>
      </c>
      <c r="P6" s="34" t="s">
        <v>23</v>
      </c>
      <c r="Q6" s="32" t="s">
        <v>5</v>
      </c>
      <c r="R6" s="36" t="s">
        <v>6</v>
      </c>
      <c r="S6" s="77" t="s">
        <v>7</v>
      </c>
      <c r="T6" s="77" t="s">
        <v>8</v>
      </c>
      <c r="U6" s="34" t="s">
        <v>24</v>
      </c>
      <c r="V6" s="34" t="s">
        <v>25</v>
      </c>
    </row>
    <row r="7" spans="1:22" ht="210.75" customHeight="1" thickTop="1" x14ac:dyDescent="0.25">
      <c r="A7" s="20"/>
      <c r="B7" s="42">
        <v>1</v>
      </c>
      <c r="C7" s="43" t="s">
        <v>36</v>
      </c>
      <c r="D7" s="44">
        <v>2</v>
      </c>
      <c r="E7" s="45" t="s">
        <v>30</v>
      </c>
      <c r="F7" s="74" t="s">
        <v>37</v>
      </c>
      <c r="G7" s="117"/>
      <c r="H7" s="46" t="s">
        <v>34</v>
      </c>
      <c r="I7" s="97" t="s">
        <v>43</v>
      </c>
      <c r="J7" s="100" t="s">
        <v>32</v>
      </c>
      <c r="K7" s="97" t="s">
        <v>44</v>
      </c>
      <c r="L7" s="71"/>
      <c r="M7" s="111" t="s">
        <v>45</v>
      </c>
      <c r="N7" s="108" t="s">
        <v>46</v>
      </c>
      <c r="O7" s="114" t="s">
        <v>47</v>
      </c>
      <c r="P7" s="47">
        <f>D7*Q7</f>
        <v>14000</v>
      </c>
      <c r="Q7" s="48">
        <v>7000</v>
      </c>
      <c r="R7" s="120"/>
      <c r="S7" s="49">
        <f>D7*R7</f>
        <v>0</v>
      </c>
      <c r="T7" s="50" t="str">
        <f t="shared" ref="T7" si="0">IF(ISNUMBER(R7), IF(R7&gt;Q7,"NEVYHOVUJE","VYHOVUJE")," ")</f>
        <v xml:space="preserve"> </v>
      </c>
      <c r="U7" s="103"/>
      <c r="V7" s="73" t="s">
        <v>14</v>
      </c>
    </row>
    <row r="8" spans="1:22" ht="378" customHeight="1" x14ac:dyDescent="0.25">
      <c r="A8" s="20"/>
      <c r="B8" s="60">
        <v>2</v>
      </c>
      <c r="C8" s="61" t="s">
        <v>49</v>
      </c>
      <c r="D8" s="62">
        <v>2</v>
      </c>
      <c r="E8" s="63" t="s">
        <v>30</v>
      </c>
      <c r="F8" s="75" t="s">
        <v>50</v>
      </c>
      <c r="G8" s="118"/>
      <c r="H8" s="64" t="s">
        <v>34</v>
      </c>
      <c r="I8" s="98"/>
      <c r="J8" s="101"/>
      <c r="K8" s="98"/>
      <c r="L8" s="72" t="s">
        <v>48</v>
      </c>
      <c r="M8" s="112"/>
      <c r="N8" s="109"/>
      <c r="O8" s="115"/>
      <c r="P8" s="65">
        <f>D8*Q8</f>
        <v>34000</v>
      </c>
      <c r="Q8" s="66">
        <v>17000</v>
      </c>
      <c r="R8" s="121"/>
      <c r="S8" s="67">
        <f>D8*R8</f>
        <v>0</v>
      </c>
      <c r="T8" s="68" t="str">
        <f t="shared" ref="T8:T11" si="1">IF(ISNUMBER(R8), IF(R8&gt;Q8,"NEVYHOVUJE","VYHOVUJE")," ")</f>
        <v xml:space="preserve"> </v>
      </c>
      <c r="U8" s="104"/>
      <c r="V8" s="69" t="s">
        <v>11</v>
      </c>
    </row>
    <row r="9" spans="1:22" ht="162" customHeight="1" x14ac:dyDescent="0.25">
      <c r="A9" s="20"/>
      <c r="B9" s="60">
        <v>3</v>
      </c>
      <c r="C9" s="61" t="s">
        <v>38</v>
      </c>
      <c r="D9" s="62">
        <v>5</v>
      </c>
      <c r="E9" s="63" t="s">
        <v>30</v>
      </c>
      <c r="F9" s="70" t="s">
        <v>39</v>
      </c>
      <c r="G9" s="118"/>
      <c r="H9" s="64" t="s">
        <v>34</v>
      </c>
      <c r="I9" s="98"/>
      <c r="J9" s="101"/>
      <c r="K9" s="98"/>
      <c r="L9" s="94"/>
      <c r="M9" s="112"/>
      <c r="N9" s="109"/>
      <c r="O9" s="115"/>
      <c r="P9" s="65">
        <f>D9*Q9</f>
        <v>2500</v>
      </c>
      <c r="Q9" s="66">
        <v>500</v>
      </c>
      <c r="R9" s="121"/>
      <c r="S9" s="67">
        <f>D9*R9</f>
        <v>0</v>
      </c>
      <c r="T9" s="68" t="str">
        <f t="shared" si="1"/>
        <v xml:space="preserve"> </v>
      </c>
      <c r="U9" s="104"/>
      <c r="V9" s="69" t="s">
        <v>12</v>
      </c>
    </row>
    <row r="10" spans="1:22" ht="129.75" customHeight="1" x14ac:dyDescent="0.25">
      <c r="A10" s="20"/>
      <c r="B10" s="60">
        <v>4</v>
      </c>
      <c r="C10" s="61" t="s">
        <v>40</v>
      </c>
      <c r="D10" s="62">
        <v>2</v>
      </c>
      <c r="E10" s="63" t="s">
        <v>30</v>
      </c>
      <c r="F10" s="70" t="s">
        <v>41</v>
      </c>
      <c r="G10" s="118"/>
      <c r="H10" s="64" t="s">
        <v>34</v>
      </c>
      <c r="I10" s="98"/>
      <c r="J10" s="101"/>
      <c r="K10" s="98"/>
      <c r="L10" s="95"/>
      <c r="M10" s="112"/>
      <c r="N10" s="109"/>
      <c r="O10" s="115"/>
      <c r="P10" s="65">
        <f>D10*Q10</f>
        <v>3800</v>
      </c>
      <c r="Q10" s="66">
        <v>1900</v>
      </c>
      <c r="R10" s="121"/>
      <c r="S10" s="67">
        <f>D10*R10</f>
        <v>0</v>
      </c>
      <c r="T10" s="68" t="str">
        <f t="shared" si="1"/>
        <v xml:space="preserve"> </v>
      </c>
      <c r="U10" s="104"/>
      <c r="V10" s="106" t="s">
        <v>13</v>
      </c>
    </row>
    <row r="11" spans="1:22" ht="156.75" customHeight="1" thickBot="1" x14ac:dyDescent="0.3">
      <c r="A11" s="20"/>
      <c r="B11" s="51">
        <v>5</v>
      </c>
      <c r="C11" s="52" t="s">
        <v>42</v>
      </c>
      <c r="D11" s="53">
        <v>2</v>
      </c>
      <c r="E11" s="54" t="s">
        <v>30</v>
      </c>
      <c r="F11" s="76" t="s">
        <v>51</v>
      </c>
      <c r="G11" s="119"/>
      <c r="H11" s="55" t="s">
        <v>34</v>
      </c>
      <c r="I11" s="99"/>
      <c r="J11" s="102"/>
      <c r="K11" s="99"/>
      <c r="L11" s="96"/>
      <c r="M11" s="113"/>
      <c r="N11" s="110"/>
      <c r="O11" s="116"/>
      <c r="P11" s="56">
        <f>D11*Q11</f>
        <v>4000</v>
      </c>
      <c r="Q11" s="57">
        <v>2000</v>
      </c>
      <c r="R11" s="122"/>
      <c r="S11" s="58">
        <f>D11*R11</f>
        <v>0</v>
      </c>
      <c r="T11" s="59" t="str">
        <f t="shared" si="1"/>
        <v xml:space="preserve"> </v>
      </c>
      <c r="U11" s="105"/>
      <c r="V11" s="107"/>
    </row>
    <row r="12" spans="1:22" ht="17.45" customHeight="1" thickTop="1" thickBot="1" x14ac:dyDescent="0.3">
      <c r="C12"/>
      <c r="D12"/>
      <c r="E12"/>
      <c r="F12"/>
      <c r="G12"/>
      <c r="H12"/>
      <c r="I12"/>
      <c r="J12"/>
      <c r="N12"/>
      <c r="O12"/>
      <c r="P12"/>
    </row>
    <row r="13" spans="1:22" ht="51.75" customHeight="1" thickTop="1" thickBot="1" x14ac:dyDescent="0.3">
      <c r="B13" s="92" t="s">
        <v>29</v>
      </c>
      <c r="C13" s="92"/>
      <c r="D13" s="92"/>
      <c r="E13" s="92"/>
      <c r="F13" s="92"/>
      <c r="G13" s="92"/>
      <c r="H13" s="40"/>
      <c r="I13" s="40"/>
      <c r="J13" s="21"/>
      <c r="K13" s="21"/>
      <c r="L13" s="6"/>
      <c r="M13" s="6"/>
      <c r="N13" s="6"/>
      <c r="O13" s="22"/>
      <c r="P13" s="22"/>
      <c r="Q13" s="23" t="s">
        <v>9</v>
      </c>
      <c r="R13" s="89" t="s">
        <v>10</v>
      </c>
      <c r="S13" s="90"/>
      <c r="T13" s="91"/>
      <c r="U13" s="24"/>
      <c r="V13" s="25"/>
    </row>
    <row r="14" spans="1:22" ht="50.45" customHeight="1" thickTop="1" thickBot="1" x14ac:dyDescent="0.3">
      <c r="B14" s="93" t="s">
        <v>28</v>
      </c>
      <c r="C14" s="93"/>
      <c r="D14" s="93"/>
      <c r="E14" s="93"/>
      <c r="F14" s="93"/>
      <c r="G14" s="93"/>
      <c r="H14" s="93"/>
      <c r="I14" s="26"/>
      <c r="L14" s="9"/>
      <c r="M14" s="9"/>
      <c r="N14" s="9"/>
      <c r="O14" s="27"/>
      <c r="P14" s="27"/>
      <c r="Q14" s="28">
        <f>SUM(P7:P11)</f>
        <v>58300</v>
      </c>
      <c r="R14" s="86">
        <f>SUM(S7:S11)</f>
        <v>0</v>
      </c>
      <c r="S14" s="87"/>
      <c r="T14" s="88"/>
    </row>
    <row r="15" spans="1:22" ht="15.75" thickTop="1" x14ac:dyDescent="0.25">
      <c r="B15" s="85" t="s">
        <v>52</v>
      </c>
      <c r="C15" s="85"/>
      <c r="D15" s="85"/>
      <c r="E15" s="85"/>
      <c r="F15" s="85"/>
      <c r="G15" s="85"/>
      <c r="H15" s="78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78"/>
      <c r="H16" s="78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2:19" x14ac:dyDescent="0.25">
      <c r="B17" s="39"/>
      <c r="C17" s="39"/>
      <c r="D17" s="39"/>
      <c r="E17" s="39"/>
      <c r="F17" s="39"/>
      <c r="G17" s="78"/>
      <c r="H17" s="78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x14ac:dyDescent="0.25">
      <c r="B18" s="39"/>
      <c r="C18" s="39"/>
      <c r="D18" s="39"/>
      <c r="E18" s="39"/>
      <c r="F18" s="39"/>
      <c r="G18" s="78"/>
      <c r="H18" s="78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ht="19.899999999999999" customHeight="1" x14ac:dyDescent="0.25">
      <c r="C19" s="21"/>
      <c r="D19" s="29"/>
      <c r="E19" s="21"/>
      <c r="F19" s="21"/>
      <c r="G19" s="78"/>
      <c r="H19" s="78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ht="19.899999999999999" customHeight="1" x14ac:dyDescent="0.25">
      <c r="H20" s="30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78"/>
      <c r="H21" s="78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78"/>
      <c r="H22" s="78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78"/>
      <c r="H23" s="78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78"/>
      <c r="H24" s="78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78"/>
      <c r="H25" s="78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78"/>
      <c r="H26" s="78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78"/>
      <c r="H27" s="78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78"/>
      <c r="H28" s="78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78"/>
      <c r="H29" s="78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78"/>
      <c r="H30" s="78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78"/>
      <c r="H31" s="78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78"/>
      <c r="H32" s="78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8"/>
      <c r="H33" s="78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8"/>
      <c r="H34" s="78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8"/>
      <c r="H35" s="78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8"/>
      <c r="H36" s="78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8"/>
      <c r="H37" s="78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8"/>
      <c r="H38" s="78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8"/>
      <c r="H39" s="78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8"/>
      <c r="H40" s="78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8"/>
      <c r="H41" s="78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8"/>
      <c r="H42" s="78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8"/>
      <c r="H43" s="78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8"/>
      <c r="H44" s="78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8"/>
      <c r="H45" s="78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8"/>
      <c r="H46" s="78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8"/>
      <c r="H47" s="78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8"/>
      <c r="H48" s="78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8"/>
      <c r="H49" s="78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8"/>
      <c r="H50" s="78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8"/>
      <c r="H51" s="78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8"/>
      <c r="H52" s="78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8"/>
      <c r="H53" s="78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8"/>
      <c r="H54" s="78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8"/>
      <c r="H55" s="78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8"/>
      <c r="H56" s="78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8"/>
      <c r="H57" s="78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8"/>
      <c r="H58" s="78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8"/>
      <c r="H59" s="78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8"/>
      <c r="H60" s="78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8"/>
      <c r="H61" s="78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8"/>
      <c r="H62" s="78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8"/>
      <c r="H63" s="78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8"/>
      <c r="H64" s="78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8"/>
      <c r="H65" s="78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8"/>
      <c r="H66" s="78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8"/>
      <c r="H67" s="78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8"/>
      <c r="H68" s="78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8"/>
      <c r="H69" s="78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8"/>
      <c r="H70" s="78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8"/>
      <c r="H71" s="78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8"/>
      <c r="H72" s="78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8"/>
      <c r="H73" s="78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8"/>
      <c r="H74" s="78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8"/>
      <c r="H75" s="78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8"/>
      <c r="H76" s="78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8"/>
      <c r="H77" s="78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8"/>
      <c r="H78" s="78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8"/>
      <c r="H79" s="78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8"/>
      <c r="H80" s="78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8"/>
      <c r="H81" s="78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8"/>
      <c r="H82" s="78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8"/>
      <c r="H83" s="78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8"/>
      <c r="H84" s="78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8"/>
      <c r="H85" s="78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8"/>
      <c r="H86" s="78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8"/>
      <c r="H87" s="78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8"/>
      <c r="H88" s="78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8"/>
      <c r="H89" s="78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8"/>
      <c r="H90" s="78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8"/>
      <c r="H91" s="78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8"/>
      <c r="H92" s="78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8"/>
      <c r="H93" s="78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8"/>
      <c r="H94" s="78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8"/>
      <c r="H95" s="78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8"/>
      <c r="H96" s="78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8"/>
      <c r="H97" s="78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8"/>
      <c r="H98" s="78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78"/>
      <c r="H99" s="78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78"/>
      <c r="H100" s="78"/>
      <c r="I100" s="11"/>
      <c r="J100" s="11"/>
      <c r="K100" s="11"/>
      <c r="L100" s="11"/>
      <c r="M100" s="11"/>
      <c r="N100" s="5"/>
      <c r="O100" s="5"/>
      <c r="P100" s="5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</sheetData>
  <sheetProtection algorithmName="SHA-512" hashValue="9M7kG9u85Qq5HELpjU+4DxFBZHN4fOsWgMM8+g9fmu68S+flPabqCTHI9Vkncl+Peort527iPJ1x89vXtFriZA==" saltValue="Dsbqchn4izjsoI+9+5eBHw==" spinCount="100000" sheet="1" objects="1" scenarios="1"/>
  <mergeCells count="17">
    <mergeCell ref="U7:U11"/>
    <mergeCell ref="V10:V11"/>
    <mergeCell ref="M7:M11"/>
    <mergeCell ref="N7:N11"/>
    <mergeCell ref="O7:O11"/>
    <mergeCell ref="B1:D1"/>
    <mergeCell ref="G5:H5"/>
    <mergeCell ref="G2:N3"/>
    <mergeCell ref="B15:G15"/>
    <mergeCell ref="R14:T14"/>
    <mergeCell ref="R13:T13"/>
    <mergeCell ref="B13:G13"/>
    <mergeCell ref="B14:H14"/>
    <mergeCell ref="L9:L11"/>
    <mergeCell ref="I7:I11"/>
    <mergeCell ref="J7:J11"/>
    <mergeCell ref="K7:K11"/>
  </mergeCells>
  <conditionalFormatting sqref="B7:B11 D7:D11">
    <cfRule type="containsBlanks" dxfId="7" priority="96">
      <formula>LEN(TRIM(B7))=0</formula>
    </cfRule>
  </conditionalFormatting>
  <conditionalFormatting sqref="B7:B11">
    <cfRule type="cellIs" dxfId="6" priority="93" operator="greaterThanOrEqual">
      <formula>1</formula>
    </cfRule>
  </conditionalFormatting>
  <conditionalFormatting sqref="G7:H11 R7:R11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1">
    <cfRule type="notContainsBlanks" dxfId="2" priority="69">
      <formula>LEN(TRIM(G7))&gt;0</formula>
    </cfRule>
  </conditionalFormatting>
  <conditionalFormatting sqref="T7:T11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5C4A5ABD-DDCD-4CB5-BC4A-785BC4C73601}">
      <formula1>"ANO,NE"</formula1>
    </dataValidation>
    <dataValidation type="list" showInputMessage="1" showErrorMessage="1" sqref="E7:E11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1F3C30-2C3E-4D4E-9D53-79D564D45137}">
          <x14:formula1>
            <xm:f>#REF!</xm:f>
          </x14:formula1>
          <xm:sqref>V7 V10 V8 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2024-02-05T07:29:27Z</cp:lastPrinted>
  <dcterms:created xsi:type="dcterms:W3CDTF">2014-03-05T12:43:32Z</dcterms:created>
  <dcterms:modified xsi:type="dcterms:W3CDTF">2024-02-05T08:34:54Z</dcterms:modified>
</cp:coreProperties>
</file>